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ter\Desktop\COPIL 41000 140324\"/>
    </mc:Choice>
  </mc:AlternateContent>
  <xr:revisionPtr revIDLastSave="0" documentId="13_ncr:1_{3C4DA71A-EC27-44EF-BD98-0464D9936152}" xr6:coauthVersionLast="47" xr6:coauthVersionMax="47" xr10:uidLastSave="{00000000-0000-0000-0000-000000000000}"/>
  <bookViews>
    <workbookView xWindow="-25320" yWindow="-3045" windowWidth="25440" windowHeight="15270" activeTab="1" xr2:uid="{39DF5F77-78CE-435F-9AE0-78DCF4D93D72}"/>
  </bookViews>
  <sheets>
    <sheet name="Calcul subv FEADER" sheetId="2" r:id="rId1"/>
    <sheet name="Plan-Financ-Previ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  <c r="C6" i="1"/>
  <c r="D5" i="1" s="1"/>
  <c r="D13" i="1" s="1"/>
  <c r="E15" i="2" l="1"/>
  <c r="C15" i="2"/>
  <c r="E23" i="2"/>
  <c r="E24" i="2" s="1"/>
  <c r="E20" i="2"/>
  <c r="C27" i="2" s="1"/>
  <c r="E27" i="2" s="1"/>
  <c r="E28" i="2" s="1"/>
  <c r="K23" i="2"/>
  <c r="K24" i="2" s="1"/>
  <c r="K20" i="2"/>
  <c r="I27" i="2" s="1"/>
  <c r="K27" i="2" s="1"/>
  <c r="K28" i="2" s="1"/>
  <c r="R19" i="2"/>
  <c r="R18" i="2"/>
  <c r="R23" i="2" s="1"/>
  <c r="O15" i="2"/>
  <c r="I15" i="2"/>
  <c r="P9" i="2"/>
  <c r="R9" i="2" s="1"/>
  <c r="R15" i="2" s="1"/>
  <c r="J9" i="2"/>
  <c r="K9" i="2" s="1"/>
  <c r="K15" i="2" s="1"/>
  <c r="C30" i="2" l="1"/>
  <c r="C31" i="2" s="1"/>
  <c r="C37" i="2" s="1"/>
  <c r="D34" i="2" s="1"/>
  <c r="R20" i="2"/>
  <c r="O27" i="2" s="1"/>
  <c r="R27" i="2" s="1"/>
  <c r="R28" i="2" s="1"/>
  <c r="O30" i="2" s="1"/>
  <c r="I30" i="2"/>
  <c r="K30" i="2"/>
  <c r="I37" i="2" s="1"/>
  <c r="R30" i="2" l="1"/>
  <c r="O37" i="2" s="1"/>
  <c r="C36" i="2"/>
  <c r="D35" i="2"/>
  <c r="J34" i="2"/>
  <c r="P34" i="2" s="1"/>
  <c r="I36" i="2"/>
  <c r="J35" i="2"/>
  <c r="P35" i="2" s="1"/>
  <c r="O35" i="2" l="1"/>
  <c r="O34" i="2"/>
  <c r="O36" i="2" l="1"/>
</calcChain>
</file>

<file path=xl/sharedStrings.xml><?xml version="1.0" encoding="utf-8"?>
<sst xmlns="http://schemas.openxmlformats.org/spreadsheetml/2006/main" count="96" uniqueCount="51">
  <si>
    <t>Pour mémoire, Convention FEADER</t>
  </si>
  <si>
    <t>Demande de versement</t>
  </si>
  <si>
    <t>Prestations de service</t>
  </si>
  <si>
    <t>HT</t>
  </si>
  <si>
    <t>TVA (20%)</t>
  </si>
  <si>
    <t>TTC</t>
  </si>
  <si>
    <t>Annexe 1 (prestations de service)</t>
  </si>
  <si>
    <t>TVA (10%)</t>
  </si>
  <si>
    <t>TOTAL</t>
  </si>
  <si>
    <t>Dépenses de rémunération</t>
  </si>
  <si>
    <t>Taux horaire</t>
  </si>
  <si>
    <t>Nb heures</t>
  </si>
  <si>
    <t>Total</t>
  </si>
  <si>
    <t>Annexe 2 (Rémunérations)</t>
  </si>
  <si>
    <t>Coût salarial
sur la période
1</t>
  </si>
  <si>
    <t>Tps de travail sur la période
2</t>
  </si>
  <si>
    <t>Tps consacré à l'action
3</t>
  </si>
  <si>
    <t>Montant en €
(=1/2*3)</t>
  </si>
  <si>
    <t>Dépenses sur coûts forfaitaires</t>
  </si>
  <si>
    <t>Montant unitaires</t>
  </si>
  <si>
    <t>Qté</t>
  </si>
  <si>
    <t>Montant HT</t>
  </si>
  <si>
    <t>Annexe 3 (Frais de déplacement)</t>
  </si>
  <si>
    <t>Frais de structure</t>
  </si>
  <si>
    <t>Coûts indirects</t>
  </si>
  <si>
    <t>15% sur frais de personnels</t>
  </si>
  <si>
    <t>Dépenses totales HT :</t>
  </si>
  <si>
    <t>TTC :</t>
  </si>
  <si>
    <t>Recettes</t>
  </si>
  <si>
    <t>Etat</t>
  </si>
  <si>
    <t>FEADER</t>
  </si>
  <si>
    <t>Autofinancement</t>
  </si>
  <si>
    <t>CdC du Pays Beaume-Drobie</t>
  </si>
  <si>
    <t>Initiative 4 pour 1000</t>
  </si>
  <si>
    <t>Analyse des broyats</t>
  </si>
  <si>
    <t>Analyse du compost par exploitation</t>
  </si>
  <si>
    <t xml:space="preserve">Analyse du sol 
(2 analyses / exploitations - 7 exploitations) </t>
  </si>
  <si>
    <t>Temps de travail Peter STERCKMANN</t>
  </si>
  <si>
    <t>Prestations de service et fourniture</t>
  </si>
  <si>
    <t>Sonde de température + semence</t>
  </si>
  <si>
    <t>Retourneur d'andain
4 fois X 7 exploitations</t>
  </si>
  <si>
    <t>SICTOBA</t>
  </si>
  <si>
    <t>Conseil agriculteur
(chambre d'agriculture)</t>
  </si>
  <si>
    <t>Dépenses totales :</t>
  </si>
  <si>
    <t>Hors coûts indirects :</t>
  </si>
  <si>
    <t>Pour mémoire, demande de subvention FEADER
(cf fiche financement Peter vue le 17/02/22)</t>
  </si>
  <si>
    <t>Rémunéraions</t>
  </si>
  <si>
    <t>Fonds propres</t>
  </si>
  <si>
    <t>Dépenses TTC</t>
  </si>
  <si>
    <t>CDC PAYS BEAUME-DROBIE</t>
  </si>
  <si>
    <t>Opération 4 pour 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</si>
</sst>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_ ;\-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0" fillId="0" borderId="1" xfId="0" applyBorder="1"/>
    <xf numFmtId="44" fontId="0" fillId="0" borderId="1" xfId="1" applyFont="1" applyBorder="1"/>
    <xf numFmtId="0" fontId="2" fillId="0" borderId="1" xfId="0" applyFont="1" applyBorder="1"/>
    <xf numFmtId="44" fontId="2" fillId="0" borderId="1" xfId="1" applyFont="1" applyBorder="1"/>
    <xf numFmtId="44" fontId="0" fillId="0" borderId="0" xfId="1" applyFont="1"/>
    <xf numFmtId="44" fontId="2" fillId="0" borderId="1" xfId="1" applyFont="1" applyBorder="1" applyAlignment="1">
      <alignment horizontal="center" wrapText="1"/>
    </xf>
    <xf numFmtId="44" fontId="2" fillId="0" borderId="1" xfId="1" applyFont="1" applyBorder="1" applyAlignment="1">
      <alignment horizontal="center"/>
    </xf>
    <xf numFmtId="44" fontId="5" fillId="0" borderId="1" xfId="1" applyFont="1" applyBorder="1" applyAlignment="1">
      <alignment horizontal="center" wrapText="1"/>
    </xf>
    <xf numFmtId="0" fontId="6" fillId="0" borderId="0" xfId="0" applyFont="1" applyAlignment="1">
      <alignment wrapText="1"/>
    </xf>
    <xf numFmtId="164" fontId="0" fillId="0" borderId="1" xfId="1" applyNumberFormat="1" applyFont="1" applyBorder="1"/>
    <xf numFmtId="0" fontId="6" fillId="0" borderId="0" xfId="0" applyFont="1"/>
    <xf numFmtId="0" fontId="2" fillId="0" borderId="1" xfId="0" applyFont="1" applyBorder="1" applyAlignment="1">
      <alignment horizontal="center" wrapText="1"/>
    </xf>
    <xf numFmtId="9" fontId="2" fillId="0" borderId="1" xfId="0" applyNumberFormat="1" applyFont="1" applyBorder="1" applyAlignment="1">
      <alignment horizontal="center"/>
    </xf>
    <xf numFmtId="44" fontId="2" fillId="0" borderId="0" xfId="1" applyFont="1"/>
    <xf numFmtId="9" fontId="0" fillId="0" borderId="1" xfId="1" applyNumberFormat="1" applyFont="1" applyBorder="1"/>
    <xf numFmtId="44" fontId="3" fillId="0" borderId="0" xfId="1" applyFont="1"/>
    <xf numFmtId="44" fontId="3" fillId="0" borderId="0" xfId="1" applyFont="1" applyAlignment="1">
      <alignment horizontal="right"/>
    </xf>
    <xf numFmtId="44" fontId="0" fillId="0" borderId="4" xfId="1" applyFont="1" applyBorder="1"/>
    <xf numFmtId="9" fontId="0" fillId="0" borderId="1" xfId="2" applyFont="1" applyBorder="1"/>
    <xf numFmtId="44" fontId="2" fillId="0" borderId="4" xfId="0" applyNumberFormat="1" applyFont="1" applyBorder="1"/>
    <xf numFmtId="44" fontId="0" fillId="0" borderId="0" xfId="0" applyNumberFormat="1"/>
    <xf numFmtId="0" fontId="7" fillId="0" borderId="0" xfId="0" applyFont="1"/>
    <xf numFmtId="0" fontId="0" fillId="0" borderId="1" xfId="0" applyBorder="1" applyAlignment="1">
      <alignment wrapText="1"/>
    </xf>
    <xf numFmtId="0" fontId="8" fillId="0" borderId="0" xfId="0" applyFont="1"/>
    <xf numFmtId="44" fontId="8" fillId="0" borderId="0" xfId="1" applyFont="1"/>
    <xf numFmtId="0" fontId="8" fillId="0" borderId="1" xfId="0" applyFont="1" applyBorder="1"/>
    <xf numFmtId="44" fontId="8" fillId="0" borderId="1" xfId="1" applyFont="1" applyBorder="1"/>
    <xf numFmtId="0" fontId="8" fillId="0" borderId="5" xfId="0" applyFont="1" applyBorder="1"/>
    <xf numFmtId="44" fontId="8" fillId="0" borderId="5" xfId="1" applyFont="1" applyBorder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8" fillId="0" borderId="1" xfId="0" applyFont="1" applyBorder="1" applyAlignment="1">
      <alignment horizontal="left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0</xdr:row>
      <xdr:rowOff>9525</xdr:rowOff>
    </xdr:from>
    <xdr:to>
      <xdr:col>4</xdr:col>
      <xdr:colOff>866775</xdr:colOff>
      <xdr:row>5</xdr:row>
      <xdr:rowOff>15868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68C32EAC-6768-74C2-2C28-B9D34890FE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0" y="9525"/>
          <a:ext cx="2105025" cy="1054093"/>
        </a:xfrm>
        <a:prstGeom prst="rect">
          <a:avLst/>
        </a:prstGeom>
      </xdr:spPr>
    </xdr:pic>
    <xdr:clientData/>
  </xdr:twoCellAnchor>
  <xdr:twoCellAnchor editAs="oneCell">
    <xdr:from>
      <xdr:col>1</xdr:col>
      <xdr:colOff>2305050</xdr:colOff>
      <xdr:row>0</xdr:row>
      <xdr:rowOff>47625</xdr:rowOff>
    </xdr:from>
    <xdr:to>
      <xdr:col>2</xdr:col>
      <xdr:colOff>257175</xdr:colOff>
      <xdr:row>4</xdr:row>
      <xdr:rowOff>147577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713D4E2-9B8D-A6DE-168C-04885B2479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0325" y="47625"/>
          <a:ext cx="581025" cy="957202"/>
        </a:xfrm>
        <a:prstGeom prst="rect">
          <a:avLst/>
        </a:prstGeom>
      </xdr:spPr>
    </xdr:pic>
    <xdr:clientData/>
  </xdr:twoCellAnchor>
  <xdr:twoCellAnchor editAs="oneCell">
    <xdr:from>
      <xdr:col>5</xdr:col>
      <xdr:colOff>295276</xdr:colOff>
      <xdr:row>0</xdr:row>
      <xdr:rowOff>171450</xdr:rowOff>
    </xdr:from>
    <xdr:to>
      <xdr:col>7</xdr:col>
      <xdr:colOff>1524001</xdr:colOff>
      <xdr:row>4</xdr:row>
      <xdr:rowOff>72483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B7A52C10-8542-2277-3B9E-A514DBCD2B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53101" y="171450"/>
          <a:ext cx="2057400" cy="7582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15</xdr:row>
      <xdr:rowOff>57150</xdr:rowOff>
    </xdr:from>
    <xdr:to>
      <xdr:col>2</xdr:col>
      <xdr:colOff>695325</xdr:colOff>
      <xdr:row>20</xdr:row>
      <xdr:rowOff>158743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A33202C-41E0-4B70-9993-8F20EACA28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" y="3743325"/>
          <a:ext cx="2105025" cy="105409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15</xdr:row>
      <xdr:rowOff>95250</xdr:rowOff>
    </xdr:from>
    <xdr:to>
      <xdr:col>0</xdr:col>
      <xdr:colOff>647700</xdr:colOff>
      <xdr:row>20</xdr:row>
      <xdr:rowOff>99952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99EF40D-BC42-495B-8F08-A575CEFEB3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3781425"/>
          <a:ext cx="581025" cy="957202"/>
        </a:xfrm>
        <a:prstGeom prst="rect">
          <a:avLst/>
        </a:prstGeom>
      </xdr:spPr>
    </xdr:pic>
    <xdr:clientData/>
  </xdr:twoCellAnchor>
  <xdr:twoCellAnchor editAs="oneCell">
    <xdr:from>
      <xdr:col>3</xdr:col>
      <xdr:colOff>123826</xdr:colOff>
      <xdr:row>16</xdr:row>
      <xdr:rowOff>28575</xdr:rowOff>
    </xdr:from>
    <xdr:to>
      <xdr:col>5</xdr:col>
      <xdr:colOff>533401</xdr:colOff>
      <xdr:row>20</xdr:row>
      <xdr:rowOff>24858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5047D4FB-1DA5-4FCD-BE68-2E3C763376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9451" y="3905250"/>
          <a:ext cx="2057400" cy="7582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4AB61-092D-4668-B717-356BE55FB1BC}">
  <dimension ref="A1:S38"/>
  <sheetViews>
    <sheetView workbookViewId="0">
      <selection activeCell="I3" sqref="I3"/>
    </sheetView>
  </sheetViews>
  <sheetFormatPr baseColWidth="10" defaultRowHeight="15" x14ac:dyDescent="0.25"/>
  <cols>
    <col min="1" max="1" width="4.42578125" customWidth="1"/>
    <col min="2" max="2" width="39.42578125" customWidth="1"/>
    <col min="3" max="3" width="13.28515625" bestFit="1" customWidth="1"/>
    <col min="5" max="5" width="13.28515625" bestFit="1" customWidth="1"/>
    <col min="6" max="6" width="4.7109375" customWidth="1"/>
    <col min="7" max="7" width="7.7109375" customWidth="1"/>
    <col min="8" max="8" width="25" bestFit="1" customWidth="1"/>
    <col min="9" max="9" width="13.28515625" style="8" bestFit="1" customWidth="1"/>
    <col min="10" max="10" width="11.85546875" style="8" customWidth="1"/>
    <col min="11" max="11" width="13.28515625" style="8" bestFit="1" customWidth="1"/>
    <col min="12" max="12" width="4.28515625" customWidth="1"/>
    <col min="13" max="13" width="10.28515625" customWidth="1"/>
    <col min="14" max="14" width="25.28515625" bestFit="1" customWidth="1"/>
    <col min="15" max="15" width="13.28515625" bestFit="1" customWidth="1"/>
    <col min="18" max="18" width="13.28515625" bestFit="1" customWidth="1"/>
    <col min="19" max="19" width="5.7109375" customWidth="1"/>
  </cols>
  <sheetData>
    <row r="1" spans="1:19" x14ac:dyDescent="0.25">
      <c r="A1" t="s">
        <v>32</v>
      </c>
    </row>
    <row r="2" spans="1:19" ht="18.75" x14ac:dyDescent="0.3">
      <c r="A2" s="25" t="s">
        <v>33</v>
      </c>
    </row>
    <row r="3" spans="1:19" ht="18.75" x14ac:dyDescent="0.3">
      <c r="A3" s="25"/>
    </row>
    <row r="6" spans="1:19" ht="29.25" customHeight="1" x14ac:dyDescent="0.25">
      <c r="B6" s="33" t="s">
        <v>45</v>
      </c>
      <c r="C6" s="34"/>
      <c r="D6" s="34"/>
      <c r="E6" s="34"/>
      <c r="H6" s="34" t="s">
        <v>0</v>
      </c>
      <c r="I6" s="34"/>
      <c r="J6" s="34"/>
      <c r="K6" s="34"/>
      <c r="L6" s="1"/>
      <c r="M6" s="34" t="s">
        <v>1</v>
      </c>
      <c r="N6" s="34"/>
      <c r="O6" s="34"/>
      <c r="P6" s="34"/>
      <c r="Q6" s="34"/>
      <c r="R6" s="34"/>
    </row>
    <row r="7" spans="1:19" x14ac:dyDescent="0.25">
      <c r="C7" s="8"/>
      <c r="D7" s="8"/>
      <c r="E7" s="8"/>
    </row>
    <row r="8" spans="1:19" s="2" customFormat="1" x14ac:dyDescent="0.25">
      <c r="A8" s="2" t="s">
        <v>38</v>
      </c>
      <c r="C8" s="3" t="s">
        <v>3</v>
      </c>
      <c r="D8" s="3" t="s">
        <v>4</v>
      </c>
      <c r="E8" s="3" t="s">
        <v>5</v>
      </c>
      <c r="G8" s="2" t="s">
        <v>2</v>
      </c>
      <c r="I8" s="3" t="s">
        <v>3</v>
      </c>
      <c r="J8" s="3" t="s">
        <v>4</v>
      </c>
      <c r="K8" s="3" t="s">
        <v>5</v>
      </c>
      <c r="M8" s="2" t="s">
        <v>6</v>
      </c>
      <c r="O8" s="3" t="s">
        <v>3</v>
      </c>
      <c r="P8" s="3" t="s">
        <v>7</v>
      </c>
      <c r="Q8" s="3"/>
      <c r="R8" s="3" t="s">
        <v>5</v>
      </c>
      <c r="S8" s="37"/>
    </row>
    <row r="9" spans="1:19" x14ac:dyDescent="0.25">
      <c r="B9" s="4" t="s">
        <v>34</v>
      </c>
      <c r="C9" s="5">
        <v>5868.32</v>
      </c>
      <c r="D9" s="5"/>
      <c r="E9" s="5"/>
      <c r="H9" s="4"/>
      <c r="I9" s="5"/>
      <c r="J9" s="5">
        <f>I9*20%</f>
        <v>0</v>
      </c>
      <c r="K9" s="5">
        <f>I9+J9</f>
        <v>0</v>
      </c>
      <c r="N9" s="4"/>
      <c r="O9" s="5"/>
      <c r="P9" s="5">
        <f>O9*10%</f>
        <v>0</v>
      </c>
      <c r="Q9" s="5"/>
      <c r="R9" s="5">
        <f>O9+P9</f>
        <v>0</v>
      </c>
      <c r="S9" s="37"/>
    </row>
    <row r="10" spans="1:19" x14ac:dyDescent="0.25">
      <c r="B10" s="4" t="s">
        <v>35</v>
      </c>
      <c r="C10" s="5">
        <v>4900</v>
      </c>
      <c r="D10" s="5"/>
      <c r="E10" s="5"/>
      <c r="H10" s="4"/>
      <c r="I10" s="5"/>
      <c r="J10" s="5"/>
      <c r="K10" s="5"/>
      <c r="N10" s="4"/>
      <c r="O10" s="5"/>
      <c r="P10" s="5"/>
      <c r="Q10" s="5"/>
      <c r="R10" s="5"/>
      <c r="S10" s="37"/>
    </row>
    <row r="11" spans="1:19" ht="29.25" customHeight="1" x14ac:dyDescent="0.25">
      <c r="B11" s="26" t="s">
        <v>36</v>
      </c>
      <c r="C11" s="5">
        <v>4000</v>
      </c>
      <c r="D11" s="5"/>
      <c r="E11" s="5"/>
      <c r="H11" s="4"/>
      <c r="I11" s="5"/>
      <c r="J11" s="5"/>
      <c r="K11" s="5"/>
      <c r="N11" s="4"/>
      <c r="O11" s="5"/>
      <c r="P11" s="5"/>
      <c r="Q11" s="5"/>
      <c r="R11" s="5"/>
      <c r="S11" s="37"/>
    </row>
    <row r="12" spans="1:19" ht="29.25" customHeight="1" x14ac:dyDescent="0.25">
      <c r="B12" s="26" t="s">
        <v>42</v>
      </c>
      <c r="C12" s="5">
        <v>14000</v>
      </c>
      <c r="D12" s="5"/>
      <c r="E12" s="5"/>
      <c r="H12" s="4"/>
      <c r="I12" s="5"/>
      <c r="J12" s="5"/>
      <c r="K12" s="5"/>
      <c r="N12" s="4"/>
      <c r="O12" s="5"/>
      <c r="P12" s="5"/>
      <c r="Q12" s="5"/>
      <c r="R12" s="5"/>
      <c r="S12" s="37"/>
    </row>
    <row r="13" spans="1:19" x14ac:dyDescent="0.25">
      <c r="B13" s="26" t="s">
        <v>39</v>
      </c>
      <c r="C13" s="5">
        <v>1000</v>
      </c>
      <c r="D13" s="5"/>
      <c r="E13" s="5"/>
      <c r="H13" s="4"/>
      <c r="I13" s="5"/>
      <c r="J13" s="5"/>
      <c r="K13" s="5"/>
      <c r="N13" s="4"/>
      <c r="O13" s="5"/>
      <c r="P13" s="5"/>
      <c r="Q13" s="5"/>
      <c r="R13" s="5"/>
      <c r="S13" s="37"/>
    </row>
    <row r="14" spans="1:19" ht="29.25" customHeight="1" x14ac:dyDescent="0.25">
      <c r="B14" s="26" t="s">
        <v>40</v>
      </c>
      <c r="C14" s="5">
        <v>2520</v>
      </c>
      <c r="D14" s="5"/>
      <c r="E14" s="5"/>
      <c r="H14" s="4"/>
      <c r="I14" s="5"/>
      <c r="J14" s="5"/>
      <c r="K14" s="5"/>
      <c r="N14" s="4"/>
      <c r="O14" s="5"/>
      <c r="P14" s="5"/>
      <c r="Q14" s="5"/>
      <c r="R14" s="5"/>
      <c r="S14" s="37"/>
    </row>
    <row r="15" spans="1:19" x14ac:dyDescent="0.25">
      <c r="B15" s="6" t="s">
        <v>8</v>
      </c>
      <c r="C15" s="7">
        <f>SUM(C9:C14)</f>
        <v>32288.32</v>
      </c>
      <c r="D15" s="7"/>
      <c r="E15" s="7">
        <f>SUM(E9:E14)</f>
        <v>0</v>
      </c>
      <c r="H15" s="6" t="s">
        <v>8</v>
      </c>
      <c r="I15" s="7">
        <f>SUM(I9)</f>
        <v>0</v>
      </c>
      <c r="J15" s="7"/>
      <c r="K15" s="7">
        <f>SUM(K9)</f>
        <v>0</v>
      </c>
      <c r="N15" s="6" t="s">
        <v>8</v>
      </c>
      <c r="O15" s="7">
        <f>SUM(O9)</f>
        <v>0</v>
      </c>
      <c r="P15" s="7"/>
      <c r="Q15" s="7"/>
      <c r="R15" s="7">
        <f>SUM(R9)</f>
        <v>0</v>
      </c>
      <c r="S15" s="37"/>
    </row>
    <row r="16" spans="1:19" x14ac:dyDescent="0.25">
      <c r="C16" s="8"/>
      <c r="D16" s="8"/>
      <c r="E16" s="8"/>
      <c r="O16" s="8"/>
      <c r="P16" s="8"/>
      <c r="Q16" s="8"/>
      <c r="R16" s="8"/>
    </row>
    <row r="17" spans="1:19" s="2" customFormat="1" ht="36.75" x14ac:dyDescent="0.25">
      <c r="A17" s="2" t="s">
        <v>9</v>
      </c>
      <c r="C17" s="9" t="s">
        <v>10</v>
      </c>
      <c r="D17" s="10" t="s">
        <v>11</v>
      </c>
      <c r="E17" s="10" t="s">
        <v>12</v>
      </c>
      <c r="G17" s="2" t="s">
        <v>9</v>
      </c>
      <c r="I17" s="9" t="s">
        <v>10</v>
      </c>
      <c r="J17" s="10" t="s">
        <v>11</v>
      </c>
      <c r="K17" s="10" t="s">
        <v>12</v>
      </c>
      <c r="M17" s="2" t="s">
        <v>13</v>
      </c>
      <c r="O17" s="11" t="s">
        <v>14</v>
      </c>
      <c r="P17" s="11" t="s">
        <v>15</v>
      </c>
      <c r="Q17" s="11" t="s">
        <v>16</v>
      </c>
      <c r="R17" s="11" t="s">
        <v>17</v>
      </c>
      <c r="S17" s="12"/>
    </row>
    <row r="18" spans="1:19" x14ac:dyDescent="0.25">
      <c r="B18" s="4" t="s">
        <v>37</v>
      </c>
      <c r="C18" s="5"/>
      <c r="D18" s="5"/>
      <c r="E18" s="5">
        <v>7560</v>
      </c>
      <c r="H18" s="4"/>
      <c r="I18" s="5"/>
      <c r="J18" s="5"/>
      <c r="K18" s="5"/>
      <c r="N18" s="4"/>
      <c r="O18" s="5"/>
      <c r="P18" s="13"/>
      <c r="Q18" s="13"/>
      <c r="R18" s="5" t="e">
        <f>O18/P18*Q18</f>
        <v>#DIV/0!</v>
      </c>
      <c r="S18" s="14"/>
    </row>
    <row r="19" spans="1:19" x14ac:dyDescent="0.25">
      <c r="B19" s="4"/>
      <c r="C19" s="5"/>
      <c r="D19" s="5"/>
      <c r="E19" s="5"/>
      <c r="H19" s="4"/>
      <c r="I19" s="5"/>
      <c r="J19" s="5"/>
      <c r="K19" s="5"/>
      <c r="N19" s="4"/>
      <c r="O19" s="5"/>
      <c r="P19" s="13"/>
      <c r="Q19" s="13"/>
      <c r="R19" s="5" t="e">
        <f>O19/P19*Q19</f>
        <v>#DIV/0!</v>
      </c>
      <c r="S19" s="14"/>
    </row>
    <row r="20" spans="1:19" x14ac:dyDescent="0.25">
      <c r="B20" s="6" t="s">
        <v>8</v>
      </c>
      <c r="C20" s="7"/>
      <c r="D20" s="7"/>
      <c r="E20" s="7">
        <f>SUM(E18:E19)</f>
        <v>7560</v>
      </c>
      <c r="H20" s="6" t="s">
        <v>8</v>
      </c>
      <c r="I20" s="7"/>
      <c r="J20" s="7"/>
      <c r="K20" s="7">
        <f>SUM(K18:K19)</f>
        <v>0</v>
      </c>
      <c r="N20" s="6" t="s">
        <v>8</v>
      </c>
      <c r="O20" s="7"/>
      <c r="P20" s="7"/>
      <c r="Q20" s="7"/>
      <c r="R20" s="7" t="e">
        <f>SUM(R18:R19)</f>
        <v>#DIV/0!</v>
      </c>
      <c r="S20" s="14"/>
    </row>
    <row r="21" spans="1:19" x14ac:dyDescent="0.25">
      <c r="C21" s="8"/>
      <c r="D21" s="8"/>
      <c r="E21" s="8"/>
      <c r="O21" s="8"/>
      <c r="P21" s="8"/>
      <c r="Q21" s="8"/>
      <c r="R21" s="8"/>
    </row>
    <row r="22" spans="1:19" s="2" customFormat="1" ht="30" x14ac:dyDescent="0.25">
      <c r="A22" s="2" t="s">
        <v>18</v>
      </c>
      <c r="C22" s="15" t="s">
        <v>19</v>
      </c>
      <c r="D22" s="3" t="s">
        <v>20</v>
      </c>
      <c r="E22" s="16" t="s">
        <v>21</v>
      </c>
      <c r="G22" s="2" t="s">
        <v>18</v>
      </c>
      <c r="I22" s="15" t="s">
        <v>19</v>
      </c>
      <c r="J22" s="3" t="s">
        <v>20</v>
      </c>
      <c r="K22" s="16" t="s">
        <v>21</v>
      </c>
      <c r="M22" s="2" t="s">
        <v>22</v>
      </c>
      <c r="O22" s="17"/>
      <c r="P22" s="17"/>
      <c r="Q22" s="17"/>
      <c r="R22" s="16"/>
    </row>
    <row r="23" spans="1:19" x14ac:dyDescent="0.25">
      <c r="B23" s="4"/>
      <c r="C23" s="5"/>
      <c r="D23" s="5"/>
      <c r="E23" s="5">
        <f>C23*D23</f>
        <v>0</v>
      </c>
      <c r="H23" s="4"/>
      <c r="I23" s="5"/>
      <c r="J23" s="5"/>
      <c r="K23" s="5">
        <f>I23*J23</f>
        <v>0</v>
      </c>
      <c r="N23" s="4" t="s">
        <v>23</v>
      </c>
      <c r="O23" s="5"/>
      <c r="P23" s="5"/>
      <c r="Q23" s="5"/>
      <c r="R23" s="5" t="e">
        <f>R18*R22</f>
        <v>#DIV/0!</v>
      </c>
    </row>
    <row r="24" spans="1:19" x14ac:dyDescent="0.25">
      <c r="B24" s="6" t="s">
        <v>8</v>
      </c>
      <c r="C24" s="7"/>
      <c r="D24" s="7"/>
      <c r="E24" s="7">
        <f>SUM(E23)</f>
        <v>0</v>
      </c>
      <c r="H24" s="6" t="s">
        <v>8</v>
      </c>
      <c r="I24" s="7"/>
      <c r="J24" s="7"/>
      <c r="K24" s="7">
        <f>SUM(K23)</f>
        <v>0</v>
      </c>
      <c r="N24" s="6" t="s">
        <v>8</v>
      </c>
      <c r="O24" s="7"/>
      <c r="P24" s="7"/>
      <c r="Q24" s="7"/>
      <c r="R24" s="7"/>
    </row>
    <row r="25" spans="1:19" x14ac:dyDescent="0.25">
      <c r="C25" s="8"/>
      <c r="D25" s="8"/>
      <c r="E25" s="8"/>
      <c r="O25" s="8"/>
      <c r="P25" s="8"/>
      <c r="Q25" s="8"/>
      <c r="R25" s="8"/>
    </row>
    <row r="26" spans="1:19" x14ac:dyDescent="0.25">
      <c r="A26" s="2" t="s">
        <v>24</v>
      </c>
      <c r="C26" s="8"/>
      <c r="D26" s="8"/>
      <c r="E26" s="8"/>
      <c r="G26" s="2" t="s">
        <v>24</v>
      </c>
      <c r="M26" s="2" t="s">
        <v>24</v>
      </c>
      <c r="O26" s="8"/>
      <c r="P26" s="8"/>
      <c r="Q26" s="8"/>
      <c r="R26" s="8"/>
    </row>
    <row r="27" spans="1:19" x14ac:dyDescent="0.25">
      <c r="B27" s="4" t="s">
        <v>25</v>
      </c>
      <c r="C27" s="5">
        <f>E20</f>
        <v>7560</v>
      </c>
      <c r="D27" s="18">
        <v>0.15</v>
      </c>
      <c r="E27" s="5">
        <f>C27*D27</f>
        <v>1134</v>
      </c>
      <c r="H27" s="4" t="s">
        <v>25</v>
      </c>
      <c r="I27" s="5">
        <f>K20</f>
        <v>0</v>
      </c>
      <c r="J27" s="18">
        <v>0.15</v>
      </c>
      <c r="K27" s="5">
        <f>I27*J27</f>
        <v>0</v>
      </c>
      <c r="N27" s="4" t="s">
        <v>25</v>
      </c>
      <c r="O27" s="5" t="e">
        <f>R20</f>
        <v>#DIV/0!</v>
      </c>
      <c r="P27" s="18">
        <v>0.15</v>
      </c>
      <c r="Q27" s="18"/>
      <c r="R27" s="5" t="e">
        <f>O27*P27</f>
        <v>#DIV/0!</v>
      </c>
    </row>
    <row r="28" spans="1:19" x14ac:dyDescent="0.25">
      <c r="B28" s="6" t="s">
        <v>8</v>
      </c>
      <c r="C28" s="7"/>
      <c r="D28" s="7"/>
      <c r="E28" s="7">
        <f>SUM(E27)</f>
        <v>1134</v>
      </c>
      <c r="H28" s="6" t="s">
        <v>8</v>
      </c>
      <c r="I28" s="7"/>
      <c r="J28" s="7"/>
      <c r="K28" s="7">
        <f>SUM(K27)</f>
        <v>0</v>
      </c>
      <c r="N28" s="6" t="s">
        <v>8</v>
      </c>
      <c r="O28" s="7"/>
      <c r="P28" s="7"/>
      <c r="Q28" s="7"/>
      <c r="R28" s="7" t="e">
        <f>SUM(R27)</f>
        <v>#DIV/0!</v>
      </c>
    </row>
    <row r="29" spans="1:19" x14ac:dyDescent="0.25">
      <c r="C29" s="8"/>
      <c r="D29" s="8"/>
      <c r="E29" s="8"/>
      <c r="O29" s="8"/>
      <c r="P29" s="8"/>
      <c r="Q29" s="8"/>
      <c r="R29" s="8"/>
    </row>
    <row r="30" spans="1:19" s="1" customFormat="1" ht="15.75" x14ac:dyDescent="0.25">
      <c r="A30" s="1" t="s">
        <v>43</v>
      </c>
      <c r="C30" s="19">
        <f>C15+E20+E24+E28</f>
        <v>40982.32</v>
      </c>
      <c r="D30" s="20" t="s">
        <v>27</v>
      </c>
      <c r="E30" s="19"/>
      <c r="G30" s="1" t="s">
        <v>26</v>
      </c>
      <c r="I30" s="19">
        <f>I15+K20+K24+K28</f>
        <v>0</v>
      </c>
      <c r="J30" s="20" t="s">
        <v>27</v>
      </c>
      <c r="K30" s="19">
        <f>K15+K20+K24+K28</f>
        <v>0</v>
      </c>
      <c r="M30" s="1" t="s">
        <v>26</v>
      </c>
      <c r="O30" s="19" t="e">
        <f>O15+R20+R28</f>
        <v>#DIV/0!</v>
      </c>
      <c r="P30" s="19"/>
      <c r="Q30" s="20" t="s">
        <v>27</v>
      </c>
      <c r="R30" s="19" t="e">
        <f>R15+R20+R24+R28</f>
        <v>#DIV/0!</v>
      </c>
    </row>
    <row r="31" spans="1:19" x14ac:dyDescent="0.25">
      <c r="B31" t="s">
        <v>44</v>
      </c>
      <c r="C31" s="8">
        <f>C30-E28</f>
        <v>39848.32</v>
      </c>
      <c r="D31" s="8"/>
      <c r="E31" s="8"/>
    </row>
    <row r="32" spans="1:19" x14ac:dyDescent="0.25">
      <c r="C32" s="8"/>
      <c r="D32" s="8"/>
      <c r="E32" s="8"/>
    </row>
    <row r="33" spans="1:16" ht="15.75" x14ac:dyDescent="0.25">
      <c r="A33" s="35" t="s">
        <v>28</v>
      </c>
      <c r="B33" s="36"/>
      <c r="C33" s="2"/>
      <c r="D33" s="2"/>
      <c r="E33" s="8"/>
      <c r="G33" s="35" t="s">
        <v>28</v>
      </c>
      <c r="H33" s="36"/>
      <c r="I33" s="2"/>
      <c r="J33" s="2"/>
      <c r="M33" s="35" t="s">
        <v>28</v>
      </c>
      <c r="N33" s="36"/>
      <c r="O33" s="2"/>
      <c r="P33" s="2"/>
    </row>
    <row r="34" spans="1:16" x14ac:dyDescent="0.25">
      <c r="B34" s="4" t="s">
        <v>41</v>
      </c>
      <c r="C34" s="21">
        <v>7392</v>
      </c>
      <c r="D34" s="22">
        <f>C34/C37</f>
        <v>0.18550342900277852</v>
      </c>
      <c r="E34" s="8"/>
      <c r="H34" s="4" t="s">
        <v>29</v>
      </c>
      <c r="I34" s="21"/>
      <c r="J34" s="22" t="e">
        <f>I34/I37</f>
        <v>#DIV/0!</v>
      </c>
      <c r="N34" s="4" t="s">
        <v>29</v>
      </c>
      <c r="O34" s="21" t="e">
        <f>O37*P34</f>
        <v>#DIV/0!</v>
      </c>
      <c r="P34" s="22" t="e">
        <f>J34</f>
        <v>#DIV/0!</v>
      </c>
    </row>
    <row r="35" spans="1:16" x14ac:dyDescent="0.25">
      <c r="B35" s="4" t="s">
        <v>30</v>
      </c>
      <c r="C35" s="21">
        <v>31878.66</v>
      </c>
      <c r="D35" s="22">
        <f>C35/C37</f>
        <v>0.8000001003806434</v>
      </c>
      <c r="E35" s="8"/>
      <c r="H35" s="4" t="s">
        <v>30</v>
      </c>
      <c r="I35" s="21"/>
      <c r="J35" s="22" t="e">
        <f>I35/I37</f>
        <v>#DIV/0!</v>
      </c>
      <c r="N35" s="4" t="s">
        <v>30</v>
      </c>
      <c r="O35" s="21" t="e">
        <f>O37*P35</f>
        <v>#DIV/0!</v>
      </c>
      <c r="P35" s="22" t="e">
        <f>J35</f>
        <v>#DIV/0!</v>
      </c>
    </row>
    <row r="36" spans="1:16" x14ac:dyDescent="0.25">
      <c r="B36" s="4" t="s">
        <v>31</v>
      </c>
      <c r="C36" s="21">
        <f>C37-C34-C35</f>
        <v>577.65999999999985</v>
      </c>
      <c r="E36" s="8"/>
      <c r="H36" s="4" t="s">
        <v>31</v>
      </c>
      <c r="I36" s="21">
        <f>I37-I34-I35</f>
        <v>0</v>
      </c>
      <c r="J36"/>
      <c r="N36" s="4" t="s">
        <v>31</v>
      </c>
      <c r="O36" s="21" t="e">
        <f>O37-O34-O35</f>
        <v>#DIV/0!</v>
      </c>
    </row>
    <row r="37" spans="1:16" x14ac:dyDescent="0.25">
      <c r="B37" s="6" t="s">
        <v>8</v>
      </c>
      <c r="C37" s="23">
        <f>C31</f>
        <v>39848.32</v>
      </c>
      <c r="E37" s="8"/>
      <c r="H37" s="6" t="s">
        <v>8</v>
      </c>
      <c r="I37" s="23">
        <f>K30</f>
        <v>0</v>
      </c>
      <c r="J37"/>
      <c r="N37" s="6" t="s">
        <v>8</v>
      </c>
      <c r="O37" s="23" t="e">
        <f>R30</f>
        <v>#DIV/0!</v>
      </c>
    </row>
    <row r="38" spans="1:16" x14ac:dyDescent="0.25">
      <c r="O38" s="24"/>
    </row>
  </sheetData>
  <mergeCells count="7">
    <mergeCell ref="B6:E6"/>
    <mergeCell ref="A33:B33"/>
    <mergeCell ref="H6:K6"/>
    <mergeCell ref="M6:R6"/>
    <mergeCell ref="S8:S15"/>
    <mergeCell ref="G33:H33"/>
    <mergeCell ref="M33:N33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6E1F2-68C6-41C9-85D0-879CCAF05B31}">
  <dimension ref="A1:D13"/>
  <sheetViews>
    <sheetView tabSelected="1" workbookViewId="0">
      <selection activeCell="B24" sqref="B24"/>
    </sheetView>
  </sheetViews>
  <sheetFormatPr baseColWidth="10" defaultRowHeight="15" x14ac:dyDescent="0.25"/>
  <cols>
    <col min="2" max="2" width="21.7109375" bestFit="1" customWidth="1"/>
    <col min="3" max="4" width="13.28515625" bestFit="1" customWidth="1"/>
  </cols>
  <sheetData>
    <row r="1" spans="1:4" x14ac:dyDescent="0.25">
      <c r="A1" t="s">
        <v>49</v>
      </c>
    </row>
    <row r="3" spans="1:4" s="27" customFormat="1" ht="21" x14ac:dyDescent="0.35">
      <c r="A3" s="38" t="s">
        <v>50</v>
      </c>
      <c r="B3" s="38"/>
      <c r="C3" s="38"/>
      <c r="D3" s="38"/>
    </row>
    <row r="4" spans="1:4" s="27" customFormat="1" ht="67.5" customHeight="1" x14ac:dyDescent="0.25"/>
    <row r="5" spans="1:4" s="27" customFormat="1" ht="15.75" x14ac:dyDescent="0.25">
      <c r="A5" s="39" t="s">
        <v>48</v>
      </c>
      <c r="B5" s="39"/>
      <c r="C5" s="39"/>
      <c r="D5" s="30">
        <f>SUM(C6:C7)</f>
        <v>39848</v>
      </c>
    </row>
    <row r="6" spans="1:4" s="27" customFormat="1" ht="15.75" x14ac:dyDescent="0.25">
      <c r="B6" s="31" t="s">
        <v>2</v>
      </c>
      <c r="C6" s="32">
        <f>22900+5868+3520</f>
        <v>32288</v>
      </c>
      <c r="D6" s="28"/>
    </row>
    <row r="7" spans="1:4" s="27" customFormat="1" ht="15.75" x14ac:dyDescent="0.25">
      <c r="B7" s="29" t="s">
        <v>46</v>
      </c>
      <c r="C7" s="30">
        <v>7560</v>
      </c>
      <c r="D7" s="28"/>
    </row>
    <row r="8" spans="1:4" s="27" customFormat="1" ht="15.75" x14ac:dyDescent="0.25">
      <c r="C8" s="28"/>
      <c r="D8" s="28"/>
    </row>
    <row r="9" spans="1:4" s="27" customFormat="1" ht="15.75" x14ac:dyDescent="0.25">
      <c r="A9" s="39" t="s">
        <v>28</v>
      </c>
      <c r="B9" s="39"/>
      <c r="C9" s="39"/>
      <c r="D9" s="30">
        <f>SUM(C10:C11)</f>
        <v>39268</v>
      </c>
    </row>
    <row r="10" spans="1:4" s="27" customFormat="1" ht="15.75" x14ac:dyDescent="0.25">
      <c r="B10" s="31" t="s">
        <v>30</v>
      </c>
      <c r="C10" s="32">
        <v>31876</v>
      </c>
      <c r="D10" s="28"/>
    </row>
    <row r="11" spans="1:4" s="27" customFormat="1" ht="15.75" x14ac:dyDescent="0.25">
      <c r="B11" s="29" t="s">
        <v>41</v>
      </c>
      <c r="C11" s="30">
        <v>7392</v>
      </c>
      <c r="D11" s="28"/>
    </row>
    <row r="12" spans="1:4" s="27" customFormat="1" ht="15.75" x14ac:dyDescent="0.25">
      <c r="C12" s="28"/>
      <c r="D12" s="28"/>
    </row>
    <row r="13" spans="1:4" s="27" customFormat="1" ht="15.75" x14ac:dyDescent="0.25">
      <c r="A13" s="39" t="s">
        <v>47</v>
      </c>
      <c r="B13" s="39"/>
      <c r="C13" s="39"/>
      <c r="D13" s="30">
        <f>D5-D9</f>
        <v>580</v>
      </c>
    </row>
  </sheetData>
  <mergeCells count="4">
    <mergeCell ref="A3:D3"/>
    <mergeCell ref="A5:C5"/>
    <mergeCell ref="A9:C9"/>
    <mergeCell ref="A13:C13"/>
  </mergeCells>
  <pageMargins left="0.98425196850393704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Calcul subv FEADER</vt:lpstr>
      <vt:lpstr>Plan-Financ-Previs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Sylvie M</dc:creator>
  <cp:lastModifiedBy>Peter</cp:lastModifiedBy>
  <cp:lastPrinted>2024-03-25T08:33:36Z</cp:lastPrinted>
  <dcterms:created xsi:type="dcterms:W3CDTF">2022-02-23T08:48:29Z</dcterms:created>
  <dcterms:modified xsi:type="dcterms:W3CDTF">2024-03-25T08:43:10Z</dcterms:modified>
</cp:coreProperties>
</file>